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ESTIMATE MATRIX" sheetId="2" r:id="rId1"/>
    <sheet name="Data sheet" sheetId="1" state="hidden" r:id="rId2"/>
  </sheets>
  <calcPr calcId="145621"/>
</workbook>
</file>

<file path=xl/calcChain.xml><?xml version="1.0" encoding="utf-8"?>
<calcChain xmlns="http://schemas.openxmlformats.org/spreadsheetml/2006/main">
  <c r="B3" i="2" l="1"/>
  <c r="B16" i="2" l="1"/>
  <c r="B13" i="2"/>
  <c r="B6" i="2"/>
  <c r="B10" i="2"/>
  <c r="B7" i="2"/>
  <c r="B8" i="2"/>
  <c r="B14" i="2" s="1"/>
  <c r="B9" i="2"/>
  <c r="B15" i="2" s="1"/>
</calcChain>
</file>

<file path=xl/sharedStrings.xml><?xml version="1.0" encoding="utf-8"?>
<sst xmlns="http://schemas.openxmlformats.org/spreadsheetml/2006/main" count="26" uniqueCount="26">
  <si>
    <t>16G Mag</t>
  </si>
  <si>
    <t>.080</t>
  </si>
  <si>
    <t>11 pt</t>
  </si>
  <si>
    <r>
      <rPr>
        <sz val="14"/>
        <color indexed="8"/>
        <rFont val="Calibri"/>
        <family val="2"/>
      </rPr>
      <t xml:space="preserve">Length of Image or specified plate size                                        </t>
    </r>
    <r>
      <rPr>
        <sz val="11"/>
        <color theme="1"/>
        <rFont val="Calibri"/>
        <family val="2"/>
        <scheme val="minor"/>
      </rPr>
      <t xml:space="preserve"> (Production allowance of .50" is automatically calcuated for you)</t>
    </r>
  </si>
  <si>
    <r>
      <rPr>
        <sz val="14"/>
        <color indexed="8"/>
        <rFont val="Calibri"/>
        <family val="2"/>
      </rPr>
      <t xml:space="preserve">Width of Image or specified plate size                                        </t>
    </r>
    <r>
      <rPr>
        <sz val="11"/>
        <color theme="1"/>
        <rFont val="Calibri"/>
        <family val="2"/>
        <scheme val="minor"/>
      </rPr>
      <t xml:space="preserve"> (Production allowance of .50" is automatically calcuated for you)</t>
    </r>
  </si>
  <si>
    <t>TOTAL BILLABLE SQUARE INCHES</t>
  </si>
  <si>
    <t>ADD if required</t>
  </si>
  <si>
    <t xml:space="preserve">    Beveling</t>
  </si>
  <si>
    <t>$2.00 per side</t>
  </si>
  <si>
    <t>Special Etch</t>
  </si>
  <si>
    <t>Holes</t>
  </si>
  <si>
    <t>$1.00 each</t>
  </si>
  <si>
    <t>1/4" Mag</t>
  </si>
  <si>
    <t>Cost of 16 gauge (.064") Magnesium</t>
  </si>
  <si>
    <t>Cost of Eighty Thousandths (.080") Magnesium</t>
  </si>
  <si>
    <t>Cost of 11pt (.153") Magnesium</t>
  </si>
  <si>
    <t>Cost of 1/4" (.250") Magnesium</t>
  </si>
  <si>
    <t>Cost of 3/8" (.375") Magnesium</t>
  </si>
  <si>
    <t>Cost of 16 gauge (.064") Mag WOOD MOUNTED</t>
  </si>
  <si>
    <t>Cost of 11pt (.153") Mag WOOD MOUNTED</t>
  </si>
  <si>
    <t>Cost of 1/4" (.250") Mag WOOD MOUNTED</t>
  </si>
  <si>
    <t>16G WOOD MTD</t>
  </si>
  <si>
    <t>1/4" MAG MTD</t>
  </si>
  <si>
    <r>
      <t xml:space="preserve">Cost of 1/4" (.250") Mag </t>
    </r>
    <r>
      <rPr>
        <b/>
        <sz val="16"/>
        <color indexed="8"/>
        <rFont val="Calibri"/>
        <family val="2"/>
      </rPr>
      <t>MAGNESIUM</t>
    </r>
    <r>
      <rPr>
        <sz val="16"/>
        <color indexed="8"/>
        <rFont val="Calibri"/>
        <family val="2"/>
      </rPr>
      <t xml:space="preserve"> MOUNTED</t>
    </r>
  </si>
  <si>
    <t>TYPE HIGH (.918") MOUNTED MAG DIES</t>
  </si>
  <si>
    <t>UNMOUNTED MAGNESIUM 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</si>
</sst>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quotePrefix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/>
    <xf numFmtId="0" fontId="4" fillId="0" borderId="0" xfId="0" applyFont="1" applyAlignment="1">
      <alignment horizontal="right"/>
    </xf>
    <xf numFmtId="44" fontId="5" fillId="0" borderId="0" xfId="1" applyFont="1"/>
    <xf numFmtId="0" fontId="0" fillId="0" borderId="0" xfId="0" applyFill="1" applyBorder="1" applyAlignment="1">
      <alignment horizontal="right"/>
    </xf>
    <xf numFmtId="0" fontId="3" fillId="3" borderId="2" xfId="0" applyFont="1" applyFill="1" applyBorder="1"/>
    <xf numFmtId="44" fontId="4" fillId="3" borderId="3" xfId="1" applyFont="1" applyFill="1" applyBorder="1"/>
    <xf numFmtId="0" fontId="4" fillId="3" borderId="2" xfId="0" applyFont="1" applyFill="1" applyBorder="1"/>
    <xf numFmtId="0" fontId="6" fillId="3" borderId="4" xfId="0" applyFont="1" applyFill="1" applyBorder="1" applyAlignment="1">
      <alignment horizontal="center"/>
    </xf>
    <xf numFmtId="0" fontId="3" fillId="4" borderId="2" xfId="0" applyFont="1" applyFill="1" applyBorder="1"/>
    <xf numFmtId="44" fontId="4" fillId="4" borderId="3" xfId="1" applyFont="1" applyFill="1" applyBorder="1"/>
    <xf numFmtId="2" fontId="3" fillId="2" borderId="1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" sqref="B1"/>
    </sheetView>
  </sheetViews>
  <sheetFormatPr defaultRowHeight="15" x14ac:dyDescent="0.25"/>
  <cols>
    <col min="1" max="1" width="61.5703125" customWidth="1"/>
    <col min="2" max="2" width="20.85546875" customWidth="1"/>
    <col min="4" max="4" width="20" customWidth="1"/>
    <col min="5" max="5" width="17" customWidth="1"/>
  </cols>
  <sheetData>
    <row r="1" spans="1:5" ht="41.25" customHeight="1" x14ac:dyDescent="0.35">
      <c r="A1" s="2" t="s">
        <v>3</v>
      </c>
      <c r="B1" s="14"/>
    </row>
    <row r="2" spans="1:5" ht="41.25" customHeight="1" x14ac:dyDescent="0.35">
      <c r="A2" s="2" t="s">
        <v>4</v>
      </c>
      <c r="B2" s="14"/>
    </row>
    <row r="3" spans="1:5" x14ac:dyDescent="0.25">
      <c r="A3" s="3" t="s">
        <v>5</v>
      </c>
      <c r="B3" s="4">
        <f>ROUND((B1+0.5)*(B2+0.5),0)</f>
        <v>0</v>
      </c>
    </row>
    <row r="4" spans="1:5" x14ac:dyDescent="0.25">
      <c r="A4" s="3"/>
      <c r="B4" s="4"/>
    </row>
    <row r="5" spans="1:5" ht="24" thickBot="1" x14ac:dyDescent="0.4">
      <c r="A5" s="11" t="s">
        <v>25</v>
      </c>
      <c r="B5" s="11"/>
    </row>
    <row r="6" spans="1:5" ht="24" thickBot="1" x14ac:dyDescent="0.4">
      <c r="A6" s="10" t="s">
        <v>13</v>
      </c>
      <c r="B6" s="9" t="e">
        <f>IF($B$3&lt;31,VLOOKUP($B$3,'Data sheet'!$A$2:$F$31,2,FALSE),($B$3-30)*'Data sheet'!B$32+'Data sheet'!B$31)</f>
        <v>#N/A</v>
      </c>
      <c r="D6" s="5" t="s">
        <v>6</v>
      </c>
    </row>
    <row r="7" spans="1:5" ht="24" thickBot="1" x14ac:dyDescent="0.4">
      <c r="A7" s="8" t="s">
        <v>14</v>
      </c>
      <c r="B7" s="9" t="e">
        <f>IF($B$3&lt;31,VLOOKUP($B$3,'Data sheet'!$A$2:$F$31,3,FALSE),($B$3-30)*'Data sheet'!C$32+'Data sheet'!C$31)</f>
        <v>#N/A</v>
      </c>
      <c r="D7" s="3" t="s">
        <v>7</v>
      </c>
      <c r="E7" s="3" t="s">
        <v>8</v>
      </c>
    </row>
    <row r="8" spans="1:5" ht="24" thickBot="1" x14ac:dyDescent="0.4">
      <c r="A8" s="10" t="s">
        <v>15</v>
      </c>
      <c r="B8" s="9" t="e">
        <f>IF($B$3&lt;31,VLOOKUP($B$3,'Data sheet'!$A$2:$F$31,4,FALSE),($B$3-30)*'Data sheet'!D$32+'Data sheet'!D$31)</f>
        <v>#N/A</v>
      </c>
      <c r="D8" s="3" t="s">
        <v>9</v>
      </c>
      <c r="E8" s="6">
        <v>50</v>
      </c>
    </row>
    <row r="9" spans="1:5" ht="24" thickBot="1" x14ac:dyDescent="0.4">
      <c r="A9" s="10" t="s">
        <v>16</v>
      </c>
      <c r="B9" s="9" t="e">
        <f>IF($B$3&lt;31,VLOOKUP($B$3,'Data sheet'!$A$2:$F$31,5,FALSE),($B$3-30)*'Data sheet'!E$32+'Data sheet'!E$31)</f>
        <v>#N/A</v>
      </c>
      <c r="D9" s="7" t="s">
        <v>10</v>
      </c>
      <c r="E9" s="3" t="s">
        <v>11</v>
      </c>
    </row>
    <row r="10" spans="1:5" ht="24" thickBot="1" x14ac:dyDescent="0.4">
      <c r="A10" s="10" t="s">
        <v>17</v>
      </c>
      <c r="B10" s="9" t="e">
        <f>IF($B$3&lt;31,VLOOKUP($B$3,'Data sheet'!$A$2:$F$31,6,FALSE),($B$3-30)*'Data sheet'!F$32+'Data sheet'!F$31)</f>
        <v>#N/A</v>
      </c>
    </row>
    <row r="12" spans="1:5" ht="24" thickBot="1" x14ac:dyDescent="0.4">
      <c r="A12" s="11" t="s">
        <v>24</v>
      </c>
      <c r="B12" s="11"/>
    </row>
    <row r="13" spans="1:5" ht="24" thickBot="1" x14ac:dyDescent="0.4">
      <c r="A13" s="8" t="s">
        <v>18</v>
      </c>
      <c r="B13" s="9" t="e">
        <f>IF($B$3&lt;31,VLOOKUP($B$3,'Data sheet'!$A$2:$H$31,7,FALSE),($B$3-30)*'Data sheet'!G$32+'Data sheet'!G$31)</f>
        <v>#N/A</v>
      </c>
    </row>
    <row r="14" spans="1:5" ht="24" thickBot="1" x14ac:dyDescent="0.4">
      <c r="A14" s="8" t="s">
        <v>19</v>
      </c>
      <c r="B14" s="9" t="e">
        <f>B8*1.3</f>
        <v>#N/A</v>
      </c>
    </row>
    <row r="15" spans="1:5" ht="24" thickBot="1" x14ac:dyDescent="0.4">
      <c r="A15" s="8" t="s">
        <v>20</v>
      </c>
      <c r="B15" s="9" t="e">
        <f>B9*1.3</f>
        <v>#N/A</v>
      </c>
    </row>
    <row r="16" spans="1:5" ht="24" thickBot="1" x14ac:dyDescent="0.4">
      <c r="A16" s="12" t="s">
        <v>23</v>
      </c>
      <c r="B16" s="13" t="e">
        <f>IF($B$3&lt;31,VLOOKUP($B$3,'Data sheet'!$A$2:$H$31,8,FALSE),($B$3-30)*'Data sheet'!H$32+'Data sheet'!H$31)</f>
        <v>#N/A</v>
      </c>
    </row>
  </sheetData>
  <sheetProtection password="D2F7" sheet="1" objects="1" scenarios="1" selectLockedCells="1"/>
  <protectedRanges>
    <protectedRange sqref="B1:B2" name="Range2"/>
  </protectedRanges>
  <mergeCells count="2">
    <mergeCell ref="A5:B5"/>
    <mergeCell ref="A12:B12"/>
  </mergeCells>
  <dataValidations xWindow="614" yWindow="230" count="2">
    <dataValidation type="decimal" errorStyle="warning" allowBlank="1" showInputMessage="1" showErrorMessage="1" error="For accurate pricing, please be sure to round your fractions up to the next .25&quot; (ie. 1.375 enter 1.5, 1.5 enter 1.5)_x000a_" promptTitle="Enter Image Size" prompt="Enter the size of the image. The size must be in decimal format rounded to the next .25&quot; (example if size is 1.375, enter 1.5, if size is 1.5 enter 1.5)." sqref="B2">
      <formula1>0</formula1>
      <formula2>40</formula2>
    </dataValidation>
    <dataValidation type="decimal" errorStyle="warning" allowBlank="1" showInputMessage="1" showErrorMessage="1" error="For accurate pricing, please be sure to round your fractions up to the next .25&quot; (ie. 1.375 enter 1.5, 1.5 enter 1.5)_x000a_" promptTitle="Enter Image Size" prompt="Enter the size of the image. The size must be in decimal format rounded to the next .25&quot; (example if size is 1.375, enter 1.5, if size is 1.5 enter 1.5)." sqref="B1">
      <formula1>0</formula1>
      <formula2>30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H5" sqref="H5"/>
    </sheetView>
  </sheetViews>
  <sheetFormatPr defaultRowHeight="15" x14ac:dyDescent="0.25"/>
  <sheetData>
    <row r="1" spans="1:8" x14ac:dyDescent="0.25">
      <c r="B1" t="s">
        <v>0</v>
      </c>
      <c r="C1" s="1" t="s">
        <v>1</v>
      </c>
      <c r="D1" t="s">
        <v>2</v>
      </c>
      <c r="E1" t="s">
        <v>12</v>
      </c>
      <c r="F1">
        <v>0.375</v>
      </c>
      <c r="G1" t="s">
        <v>21</v>
      </c>
      <c r="H1" t="s">
        <v>22</v>
      </c>
    </row>
    <row r="2" spans="1:8" x14ac:dyDescent="0.25">
      <c r="A2">
        <v>1</v>
      </c>
      <c r="B2">
        <v>16.25</v>
      </c>
      <c r="C2">
        <v>17.399999999999999</v>
      </c>
      <c r="D2">
        <v>31.3</v>
      </c>
      <c r="E2">
        <v>35.549999999999997</v>
      </c>
      <c r="F2">
        <v>45.3</v>
      </c>
      <c r="G2">
        <v>21.1</v>
      </c>
      <c r="H2">
        <v>63.05</v>
      </c>
    </row>
    <row r="3" spans="1:8" x14ac:dyDescent="0.25">
      <c r="A3">
        <v>2</v>
      </c>
      <c r="B3">
        <v>16.25</v>
      </c>
      <c r="C3">
        <v>17.399999999999999</v>
      </c>
      <c r="D3">
        <v>31.3</v>
      </c>
      <c r="E3">
        <v>35.549999999999997</v>
      </c>
      <c r="F3">
        <v>45.3</v>
      </c>
      <c r="G3">
        <v>21.1</v>
      </c>
      <c r="H3">
        <v>63.05</v>
      </c>
    </row>
    <row r="4" spans="1:8" x14ac:dyDescent="0.25">
      <c r="A4">
        <v>3</v>
      </c>
      <c r="B4">
        <v>16.25</v>
      </c>
      <c r="C4">
        <v>17.399999999999999</v>
      </c>
      <c r="D4">
        <v>31.3</v>
      </c>
      <c r="E4">
        <v>35.549999999999997</v>
      </c>
      <c r="F4">
        <v>45.3</v>
      </c>
      <c r="G4">
        <v>21.1</v>
      </c>
      <c r="H4">
        <v>63.05</v>
      </c>
    </row>
    <row r="5" spans="1:8" x14ac:dyDescent="0.25">
      <c r="A5">
        <v>4</v>
      </c>
      <c r="B5">
        <v>16.25</v>
      </c>
      <c r="C5">
        <v>17.399999999999999</v>
      </c>
      <c r="D5">
        <v>31.3</v>
      </c>
      <c r="E5">
        <v>35.549999999999997</v>
      </c>
      <c r="F5">
        <v>45.3</v>
      </c>
      <c r="G5">
        <v>21.1</v>
      </c>
      <c r="H5">
        <v>63.05</v>
      </c>
    </row>
    <row r="6" spans="1:8" x14ac:dyDescent="0.25">
      <c r="A6">
        <v>5</v>
      </c>
      <c r="B6">
        <v>16.25</v>
      </c>
      <c r="C6">
        <v>17.399999999999999</v>
      </c>
      <c r="D6">
        <v>31.3</v>
      </c>
      <c r="E6">
        <v>35.549999999999997</v>
      </c>
      <c r="F6">
        <v>45.3</v>
      </c>
      <c r="G6">
        <v>21.1</v>
      </c>
      <c r="H6">
        <v>63.05</v>
      </c>
    </row>
    <row r="7" spans="1:8" x14ac:dyDescent="0.25">
      <c r="A7">
        <v>6</v>
      </c>
      <c r="B7">
        <v>16.25</v>
      </c>
      <c r="C7">
        <v>17.399999999999999</v>
      </c>
      <c r="D7">
        <v>31.3</v>
      </c>
      <c r="E7">
        <v>35.549999999999997</v>
      </c>
      <c r="F7">
        <v>45.3</v>
      </c>
      <c r="G7">
        <v>21.1</v>
      </c>
      <c r="H7">
        <v>63.05</v>
      </c>
    </row>
    <row r="8" spans="1:8" x14ac:dyDescent="0.25">
      <c r="A8">
        <v>7</v>
      </c>
      <c r="B8">
        <v>16.25</v>
      </c>
      <c r="C8">
        <v>17.399999999999999</v>
      </c>
      <c r="D8">
        <v>31.3</v>
      </c>
      <c r="E8">
        <v>35.549999999999997</v>
      </c>
      <c r="F8">
        <v>45.3</v>
      </c>
      <c r="G8">
        <v>21.1</v>
      </c>
      <c r="H8">
        <v>63.05</v>
      </c>
    </row>
    <row r="9" spans="1:8" x14ac:dyDescent="0.25">
      <c r="A9">
        <v>8</v>
      </c>
      <c r="B9">
        <v>16.25</v>
      </c>
      <c r="C9">
        <v>17.399999999999999</v>
      </c>
      <c r="D9">
        <v>31.3</v>
      </c>
      <c r="E9">
        <v>35.549999999999997</v>
      </c>
      <c r="F9">
        <v>45.3</v>
      </c>
      <c r="G9">
        <v>21.1</v>
      </c>
      <c r="H9">
        <v>63.05</v>
      </c>
    </row>
    <row r="10" spans="1:8" x14ac:dyDescent="0.25">
      <c r="A10">
        <v>9</v>
      </c>
      <c r="B10">
        <v>16.25</v>
      </c>
      <c r="C10">
        <v>17.399999999999999</v>
      </c>
      <c r="D10">
        <v>31.3</v>
      </c>
      <c r="E10">
        <v>35.549999999999997</v>
      </c>
      <c r="F10">
        <v>45.3</v>
      </c>
      <c r="G10">
        <v>21.1</v>
      </c>
      <c r="H10">
        <v>63.05</v>
      </c>
    </row>
    <row r="11" spans="1:8" x14ac:dyDescent="0.25">
      <c r="A11">
        <v>10</v>
      </c>
      <c r="B11">
        <v>16.25</v>
      </c>
      <c r="C11">
        <v>17.399999999999999</v>
      </c>
      <c r="D11">
        <v>31.3</v>
      </c>
      <c r="E11">
        <v>35.549999999999997</v>
      </c>
      <c r="F11">
        <v>45.3</v>
      </c>
      <c r="G11">
        <v>21.1</v>
      </c>
      <c r="H11">
        <v>63.05</v>
      </c>
    </row>
    <row r="12" spans="1:8" x14ac:dyDescent="0.25">
      <c r="A12">
        <v>11</v>
      </c>
      <c r="B12">
        <v>16.95</v>
      </c>
      <c r="C12">
        <v>18.8</v>
      </c>
      <c r="D12">
        <v>33.700000000000003</v>
      </c>
      <c r="E12">
        <v>36.25</v>
      </c>
      <c r="F12">
        <v>47.6</v>
      </c>
      <c r="G12">
        <v>22.05</v>
      </c>
      <c r="H12">
        <v>66.25</v>
      </c>
    </row>
    <row r="13" spans="1:8" x14ac:dyDescent="0.25">
      <c r="A13">
        <v>12</v>
      </c>
      <c r="B13">
        <v>17.7</v>
      </c>
      <c r="C13">
        <v>19.5</v>
      </c>
      <c r="D13">
        <v>35.1</v>
      </c>
      <c r="E13">
        <v>37.9</v>
      </c>
      <c r="F13">
        <v>49.75</v>
      </c>
      <c r="G13">
        <v>23</v>
      </c>
      <c r="H13">
        <v>70.400000000000006</v>
      </c>
    </row>
    <row r="14" spans="1:8" x14ac:dyDescent="0.25">
      <c r="A14">
        <v>13</v>
      </c>
      <c r="B14">
        <v>18.75</v>
      </c>
      <c r="C14">
        <v>20.55</v>
      </c>
      <c r="D14">
        <v>36.75</v>
      </c>
      <c r="E14">
        <v>38.85</v>
      </c>
      <c r="F14">
        <v>52.25</v>
      </c>
      <c r="G14">
        <v>24.35</v>
      </c>
      <c r="H14">
        <v>74.849999999999994</v>
      </c>
    </row>
    <row r="15" spans="1:8" x14ac:dyDescent="0.25">
      <c r="A15">
        <v>14</v>
      </c>
      <c r="B15">
        <v>19.399999999999999</v>
      </c>
      <c r="C15">
        <v>21.4</v>
      </c>
      <c r="D15">
        <v>37.5</v>
      </c>
      <c r="E15">
        <v>40.6</v>
      </c>
      <c r="F15">
        <v>54.9</v>
      </c>
      <c r="G15">
        <v>25.25</v>
      </c>
      <c r="H15">
        <v>78.099999999999994</v>
      </c>
    </row>
    <row r="16" spans="1:8" x14ac:dyDescent="0.25">
      <c r="A16">
        <v>15</v>
      </c>
      <c r="B16">
        <v>20.350000000000001</v>
      </c>
      <c r="C16">
        <v>22.4</v>
      </c>
      <c r="D16">
        <v>38.450000000000003</v>
      </c>
      <c r="E16">
        <v>40.950000000000003</v>
      </c>
      <c r="F16">
        <v>56.85</v>
      </c>
      <c r="G16">
        <v>26.4</v>
      </c>
      <c r="H16">
        <v>80.95</v>
      </c>
    </row>
    <row r="17" spans="1:8" x14ac:dyDescent="0.25">
      <c r="A17">
        <v>16</v>
      </c>
      <c r="B17">
        <v>21</v>
      </c>
      <c r="C17">
        <v>23.2</v>
      </c>
      <c r="D17">
        <v>39.4</v>
      </c>
      <c r="E17">
        <v>41.95</v>
      </c>
      <c r="F17">
        <v>58.25</v>
      </c>
      <c r="G17">
        <v>27.3</v>
      </c>
      <c r="H17">
        <v>84.45</v>
      </c>
    </row>
    <row r="18" spans="1:8" x14ac:dyDescent="0.25">
      <c r="A18">
        <v>17</v>
      </c>
      <c r="B18">
        <v>22.05</v>
      </c>
      <c r="C18">
        <v>24.35</v>
      </c>
      <c r="D18">
        <v>41.2</v>
      </c>
      <c r="E18">
        <v>43.25</v>
      </c>
      <c r="F18">
        <v>60.25</v>
      </c>
      <c r="G18">
        <v>28.65</v>
      </c>
      <c r="H18">
        <v>88.25</v>
      </c>
    </row>
    <row r="19" spans="1:8" x14ac:dyDescent="0.25">
      <c r="A19">
        <v>18</v>
      </c>
      <c r="B19">
        <v>23.35</v>
      </c>
      <c r="C19">
        <v>25.7</v>
      </c>
      <c r="D19">
        <v>41.95</v>
      </c>
      <c r="E19">
        <v>45.35</v>
      </c>
      <c r="F19">
        <v>62.1</v>
      </c>
      <c r="G19">
        <v>30.35</v>
      </c>
      <c r="H19">
        <v>92.85</v>
      </c>
    </row>
    <row r="20" spans="1:8" x14ac:dyDescent="0.25">
      <c r="A20">
        <v>19</v>
      </c>
      <c r="B20">
        <v>24</v>
      </c>
      <c r="C20">
        <v>26.35</v>
      </c>
      <c r="D20">
        <v>43.35</v>
      </c>
      <c r="E20">
        <v>46.35</v>
      </c>
      <c r="F20">
        <v>63.8</v>
      </c>
      <c r="G20">
        <v>31.2</v>
      </c>
      <c r="H20">
        <v>96.35</v>
      </c>
    </row>
    <row r="21" spans="1:8" x14ac:dyDescent="0.25">
      <c r="A21">
        <v>20</v>
      </c>
      <c r="B21">
        <v>24.95</v>
      </c>
      <c r="C21">
        <v>27.3</v>
      </c>
      <c r="D21">
        <v>44.65</v>
      </c>
      <c r="E21">
        <v>46.85</v>
      </c>
      <c r="F21">
        <v>65.8</v>
      </c>
      <c r="G21">
        <v>32.4</v>
      </c>
      <c r="H21">
        <v>99.35</v>
      </c>
    </row>
    <row r="22" spans="1:8" x14ac:dyDescent="0.25">
      <c r="A22">
        <v>21</v>
      </c>
      <c r="B22">
        <v>25.55</v>
      </c>
      <c r="C22">
        <v>28.2</v>
      </c>
      <c r="D22">
        <v>46.3</v>
      </c>
      <c r="E22">
        <v>47.9</v>
      </c>
      <c r="F22">
        <v>67.599999999999994</v>
      </c>
      <c r="G22">
        <v>33.25</v>
      </c>
      <c r="H22">
        <v>102.9</v>
      </c>
    </row>
    <row r="23" spans="1:8" x14ac:dyDescent="0.25">
      <c r="A23">
        <v>22</v>
      </c>
      <c r="B23">
        <v>26.15</v>
      </c>
      <c r="C23">
        <v>28.7</v>
      </c>
      <c r="D23">
        <v>47.3</v>
      </c>
      <c r="E23">
        <v>49.45</v>
      </c>
      <c r="F23">
        <v>70.7</v>
      </c>
      <c r="G23">
        <v>34</v>
      </c>
      <c r="H23">
        <v>106.95</v>
      </c>
    </row>
    <row r="24" spans="1:8" x14ac:dyDescent="0.25">
      <c r="A24">
        <v>23</v>
      </c>
      <c r="B24">
        <v>26.65</v>
      </c>
      <c r="C24">
        <v>29.25</v>
      </c>
      <c r="D24">
        <v>48.35</v>
      </c>
      <c r="E24">
        <v>52.55</v>
      </c>
      <c r="F24">
        <v>73.7</v>
      </c>
      <c r="G24">
        <v>34.6</v>
      </c>
      <c r="H24">
        <v>112.55</v>
      </c>
    </row>
    <row r="25" spans="1:8" x14ac:dyDescent="0.25">
      <c r="A25">
        <v>24</v>
      </c>
      <c r="B25">
        <v>27.3</v>
      </c>
      <c r="C25">
        <v>30</v>
      </c>
      <c r="D25">
        <v>49.45</v>
      </c>
      <c r="E25">
        <v>54.1</v>
      </c>
      <c r="F25">
        <v>76.3</v>
      </c>
      <c r="G25">
        <v>35.5</v>
      </c>
      <c r="H25">
        <v>116.6</v>
      </c>
    </row>
    <row r="26" spans="1:8" x14ac:dyDescent="0.25">
      <c r="A26">
        <v>25</v>
      </c>
      <c r="B26">
        <v>27.85</v>
      </c>
      <c r="C26">
        <v>30.65</v>
      </c>
      <c r="D26">
        <v>51.5</v>
      </c>
      <c r="E26">
        <v>57.25</v>
      </c>
      <c r="F26">
        <v>78.8</v>
      </c>
      <c r="G26">
        <v>36.200000000000003</v>
      </c>
      <c r="H26">
        <v>122.25</v>
      </c>
    </row>
    <row r="27" spans="1:8" x14ac:dyDescent="0.25">
      <c r="A27">
        <v>26</v>
      </c>
      <c r="B27">
        <v>28.6</v>
      </c>
      <c r="C27">
        <v>31.5</v>
      </c>
      <c r="D27">
        <v>53.3</v>
      </c>
      <c r="E27">
        <v>59.3</v>
      </c>
      <c r="F27">
        <v>80.349999999999994</v>
      </c>
      <c r="G27">
        <v>37.200000000000003</v>
      </c>
      <c r="H27">
        <v>126.8</v>
      </c>
    </row>
    <row r="28" spans="1:8" x14ac:dyDescent="0.25">
      <c r="A28">
        <v>27</v>
      </c>
      <c r="B28">
        <v>29.2</v>
      </c>
      <c r="C28">
        <v>32.049999999999997</v>
      </c>
      <c r="D28">
        <v>54.35</v>
      </c>
      <c r="E28">
        <v>60.75</v>
      </c>
      <c r="F28">
        <v>82</v>
      </c>
      <c r="G28">
        <v>37.950000000000003</v>
      </c>
      <c r="H28">
        <v>130.75</v>
      </c>
    </row>
    <row r="29" spans="1:8" x14ac:dyDescent="0.25">
      <c r="A29">
        <v>28</v>
      </c>
      <c r="B29">
        <v>29.8</v>
      </c>
      <c r="C29">
        <v>32.85</v>
      </c>
      <c r="D29">
        <v>55.35</v>
      </c>
      <c r="E29">
        <v>61.85</v>
      </c>
      <c r="F29">
        <v>83.6</v>
      </c>
      <c r="G29">
        <v>38.799999999999997</v>
      </c>
      <c r="H29">
        <v>134.30000000000001</v>
      </c>
    </row>
    <row r="30" spans="1:8" x14ac:dyDescent="0.25">
      <c r="A30">
        <v>29</v>
      </c>
      <c r="B30">
        <v>30.4</v>
      </c>
      <c r="C30">
        <v>33.4</v>
      </c>
      <c r="D30">
        <v>56.4</v>
      </c>
      <c r="E30">
        <v>63.15</v>
      </c>
      <c r="F30">
        <v>85.2</v>
      </c>
      <c r="G30">
        <v>39.5</v>
      </c>
      <c r="H30">
        <v>138.15</v>
      </c>
    </row>
    <row r="31" spans="1:8" x14ac:dyDescent="0.25">
      <c r="A31">
        <v>30</v>
      </c>
      <c r="B31">
        <v>31.05</v>
      </c>
      <c r="C31">
        <v>34</v>
      </c>
      <c r="D31">
        <v>57.15</v>
      </c>
      <c r="E31">
        <v>64.25</v>
      </c>
      <c r="F31">
        <v>86.75</v>
      </c>
      <c r="G31">
        <v>40.4</v>
      </c>
      <c r="H31">
        <v>141.69999999999999</v>
      </c>
    </row>
    <row r="32" spans="1:8" x14ac:dyDescent="0.25">
      <c r="B32">
        <v>0.56999999999999995</v>
      </c>
      <c r="C32">
        <v>0.63</v>
      </c>
      <c r="D32">
        <v>1.03</v>
      </c>
      <c r="E32">
        <v>1.1000000000000001</v>
      </c>
      <c r="F32">
        <v>1.44</v>
      </c>
      <c r="G32">
        <v>0.74</v>
      </c>
      <c r="H32">
        <v>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 MATRIX</vt:lpstr>
      <vt:lpstr>Data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Roy</dc:creator>
  <cp:lastModifiedBy>Dottie Roy</cp:lastModifiedBy>
  <dcterms:created xsi:type="dcterms:W3CDTF">2016-05-11T15:41:33Z</dcterms:created>
  <dcterms:modified xsi:type="dcterms:W3CDTF">2016-05-11T19:34:29Z</dcterms:modified>
</cp:coreProperties>
</file>